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11. Ноябрь\"/>
    </mc:Choice>
  </mc:AlternateContent>
  <bookViews>
    <workbookView xWindow="0" yWindow="0" windowWidth="20490" windowHeight="7650" tabRatio="891" activeTab="2"/>
  </bookViews>
  <sheets>
    <sheet name="Отопление" sheetId="6" r:id="rId1"/>
    <sheet name="ТКО" sheetId="17" r:id="rId2"/>
    <sheet name="Справка по потреблению КУ" sheetId="21" r:id="rId3"/>
  </sheets>
  <definedNames>
    <definedName name="_xlnm.Print_Area" localSheetId="0">Отопление!$A$1:$F$24</definedName>
  </definedNames>
  <calcPr calcId="162913"/>
</workbook>
</file>

<file path=xl/calcChain.xml><?xml version="1.0" encoding="utf-8"?>
<calcChain xmlns="http://schemas.openxmlformats.org/spreadsheetml/2006/main">
  <c r="H5" i="17" l="1"/>
  <c r="H4" i="17"/>
  <c r="E9" i="21" l="1"/>
  <c r="I5" i="17" l="1"/>
  <c r="I4" i="17"/>
  <c r="I6" i="17" l="1"/>
  <c r="H6" i="17" l="1"/>
  <c r="F9" i="21" l="1"/>
  <c r="F13" i="6" l="1"/>
  <c r="E5" i="6" l="1"/>
  <c r="F14" i="6" l="1"/>
  <c r="F22" i="6" s="1"/>
  <c r="F15" i="6" l="1"/>
  <c r="F11" i="6" l="1"/>
  <c r="F16" i="6"/>
  <c r="F17" i="6"/>
</calcChain>
</file>

<file path=xl/sharedStrings.xml><?xml version="1.0" encoding="utf-8"?>
<sst xmlns="http://schemas.openxmlformats.org/spreadsheetml/2006/main" count="67" uniqueCount="61">
  <si>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</si>
  <si>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</si>
  <si>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</si>
  <si>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</si>
  <si>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</si>
  <si>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</si>
  <si>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</si>
  <si>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</si>
  <si>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</si>
  <si>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</si>
  <si>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</si>
  <si>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</si>
  <si>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</si>
  <si>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</si>
  <si>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</si>
  <si>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</si>
  <si>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</si>
  <si>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</si>
  <si>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</si>
  <si>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</si>
  <si>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</si>
  <si>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</si>
  <si>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</si>
  <si>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</si>
  <si>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</si>
  <si>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</si>
  <si>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</si>
  <si>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</si>
  <si>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</si>
  <si>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</si>
  <si>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</si>
  <si>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</si>
  <si>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</si>
  <si>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</si>
  <si>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</si>
  <si>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</si>
  <si>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</si>
  <si>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</si>
  <si>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</si>
  <si>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</si>
  <si>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</si>
  <si>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</si>
  <si>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</si>
  <si>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</si>
  <si>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</si>
  <si>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</si>
  <si>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</si>
  <si>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</si>
  <si>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</si>
  <si>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</si>
  <si>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</si>
  <si>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</si>
  <si>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ГВС норматив</t>
  </si>
  <si>
    <t>Подогрев ХВС для ГВС (Гкал)</t>
  </si>
  <si>
    <t>ГВС для ОДН (М3)</t>
  </si>
  <si>
    <t>за ноябрь 2021 г.</t>
  </si>
  <si>
    <t>СПРАВОЧНАЯ ИНФОРМАЦИЯ потребление коммунальных услуг в доме ул.Москвина, д.10  ноябрь 2021 г.</t>
  </si>
  <si>
    <t>Отчет по вывозу ТКО за ноябрь 2021 г.</t>
  </si>
  <si>
    <t>52381</t>
  </si>
  <si>
    <t>Наполнение системы( куб.м.)</t>
  </si>
  <si>
    <t>Тариф на сетевую воду рубли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</si>
</sst>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7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176" fontId="24" fillId="0" borderId="1" xfId="0" applyNumberFormat="1" applyFont="1" applyBorder="1" applyAlignment="1">
      <alignment horizontal="center" vertical="center"/>
    </xf>
    <xf numFmtId="43" fontId="10" fillId="0" borderId="0" xfId="1" applyNumberFormat="1" applyFont="1" applyFill="1" applyBorder="1"/>
    <xf numFmtId="43" fontId="30" fillId="0" borderId="0" xfId="1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9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/>
    </xf>
    <xf numFmtId="0" fontId="0" fillId="0" borderId="7" xfId="0" applyFill="1" applyBorder="1"/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4"/>
  <sheetViews>
    <sheetView zoomScaleSheetLayoutView="115" workbookViewId="0">
      <selection activeCell="F8" sqref="F8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51" t="s">
        <v>2</v>
      </c>
      <c r="B1" s="51"/>
      <c r="C1" s="51"/>
      <c r="D1" s="51"/>
      <c r="E1" s="51"/>
      <c r="F1" s="51"/>
    </row>
    <row r="2" spans="1:10" ht="18.75">
      <c r="A2" s="4" t="s">
        <v>8</v>
      </c>
      <c r="B2" s="4"/>
      <c r="C2" s="4"/>
      <c r="D2" s="4"/>
      <c r="E2" s="4" t="s">
        <v>55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10" ht="45.75" customHeight="1">
      <c r="A5" s="3">
        <v>31817</v>
      </c>
      <c r="B5" s="9" t="s">
        <v>5</v>
      </c>
      <c r="C5" s="15">
        <v>10150.67</v>
      </c>
      <c r="D5" s="15">
        <v>10358.799999999999</v>
      </c>
      <c r="E5" s="26">
        <f>D5-C5</f>
        <v>208.1299999999992</v>
      </c>
      <c r="F5" s="65">
        <v>209.7</v>
      </c>
      <c r="G5" s="66"/>
      <c r="H5" s="27"/>
      <c r="I5" s="27"/>
      <c r="J5" s="34"/>
    </row>
    <row r="6" spans="1:10" ht="17.25" customHeight="1">
      <c r="A6" s="52" t="s">
        <v>10</v>
      </c>
      <c r="B6" s="52"/>
      <c r="C6" s="52"/>
      <c r="D6" s="52"/>
      <c r="E6" s="52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3" t="s">
        <v>41</v>
      </c>
      <c r="B8" s="54"/>
      <c r="C8" s="54"/>
      <c r="D8" s="54"/>
      <c r="E8" s="54"/>
      <c r="F8" s="29">
        <v>638.4</v>
      </c>
    </row>
    <row r="9" spans="1:10" ht="19.899999999999999" customHeight="1">
      <c r="A9" s="49" t="s">
        <v>32</v>
      </c>
      <c r="B9" s="49"/>
      <c r="C9" s="49"/>
      <c r="D9" s="49"/>
      <c r="E9" s="49"/>
      <c r="F9" s="30">
        <v>5.0999999999999997E-2</v>
      </c>
    </row>
    <row r="10" spans="1:10" ht="19.899999999999999" customHeight="1">
      <c r="A10" s="55" t="s">
        <v>52</v>
      </c>
      <c r="B10" s="55"/>
      <c r="C10" s="55"/>
      <c r="D10" s="55"/>
      <c r="E10" s="55"/>
      <c r="F10" s="30">
        <v>6.46</v>
      </c>
    </row>
    <row r="11" spans="1:10" ht="19.899999999999999" customHeight="1">
      <c r="A11" s="55" t="s">
        <v>53</v>
      </c>
      <c r="B11" s="55"/>
      <c r="C11" s="55"/>
      <c r="D11" s="55"/>
      <c r="E11" s="55"/>
      <c r="F11" s="30">
        <f>F10*F15</f>
        <v>0.32945999999999998</v>
      </c>
    </row>
    <row r="12" spans="1:10" ht="19.899999999999999" customHeight="1">
      <c r="A12" s="55" t="s">
        <v>54</v>
      </c>
      <c r="B12" s="55"/>
      <c r="C12" s="55"/>
      <c r="D12" s="55"/>
      <c r="E12" s="55"/>
      <c r="F12" s="30">
        <v>11.941000000000001</v>
      </c>
    </row>
    <row r="13" spans="1:10" ht="37.5" customHeight="1">
      <c r="A13" s="50" t="s">
        <v>33</v>
      </c>
      <c r="B13" s="50"/>
      <c r="C13" s="50"/>
      <c r="D13" s="50"/>
      <c r="E13" s="50"/>
      <c r="F13" s="31">
        <f>F8*F9</f>
        <v>32.558399999999999</v>
      </c>
    </row>
    <row r="14" spans="1:10" ht="18" customHeight="1">
      <c r="A14" s="49" t="s">
        <v>34</v>
      </c>
      <c r="B14" s="49"/>
      <c r="C14" s="49"/>
      <c r="D14" s="49"/>
      <c r="E14" s="49"/>
      <c r="F14" s="31">
        <f>F5-F13</f>
        <v>177.14159999999998</v>
      </c>
    </row>
    <row r="15" spans="1:10" ht="37.15" customHeight="1">
      <c r="A15" s="50" t="s">
        <v>42</v>
      </c>
      <c r="B15" s="50"/>
      <c r="C15" s="50"/>
      <c r="D15" s="50"/>
      <c r="E15" s="50"/>
      <c r="F15" s="30">
        <f>(F5)/(F13+F14)*F9</f>
        <v>5.0999999999999997E-2</v>
      </c>
    </row>
    <row r="16" spans="1:10" ht="30" customHeight="1">
      <c r="A16" s="50" t="s">
        <v>35</v>
      </c>
      <c r="B16" s="50"/>
      <c r="C16" s="50"/>
      <c r="D16" s="50"/>
      <c r="E16" s="50"/>
      <c r="F16" s="32">
        <f>F19+F15*F21</f>
        <v>155.41588999999999</v>
      </c>
      <c r="J16" s="11"/>
    </row>
    <row r="17" spans="1:10" ht="29.45" customHeight="1">
      <c r="A17" s="50" t="s">
        <v>51</v>
      </c>
      <c r="B17" s="50"/>
      <c r="C17" s="50"/>
      <c r="D17" s="50"/>
      <c r="E17" s="50"/>
      <c r="F17" s="32">
        <f>F15*F21*3.23</f>
        <v>407.93572469999998</v>
      </c>
      <c r="J17" s="11"/>
    </row>
    <row r="18" spans="1:10" ht="18.75">
      <c r="A18" s="49" t="s">
        <v>37</v>
      </c>
      <c r="B18" s="49"/>
      <c r="C18" s="49"/>
      <c r="D18" s="49"/>
      <c r="E18" s="49"/>
      <c r="F18" s="33">
        <v>6526</v>
      </c>
    </row>
    <row r="19" spans="1:10" ht="18.75">
      <c r="A19" s="49" t="s">
        <v>38</v>
      </c>
      <c r="B19" s="49"/>
      <c r="C19" s="49"/>
      <c r="D19" s="49"/>
      <c r="E19" s="49"/>
      <c r="F19" s="31">
        <v>29.12</v>
      </c>
    </row>
    <row r="20" spans="1:10" ht="18.75">
      <c r="A20" s="49" t="s">
        <v>39</v>
      </c>
      <c r="B20" s="49"/>
      <c r="C20" s="49"/>
      <c r="D20" s="49"/>
      <c r="E20" s="49"/>
      <c r="F20" s="31">
        <v>4.29</v>
      </c>
    </row>
    <row r="21" spans="1:10" ht="18.75">
      <c r="A21" s="49" t="s">
        <v>40</v>
      </c>
      <c r="B21" s="49"/>
      <c r="C21" s="49"/>
      <c r="D21" s="49"/>
      <c r="E21" s="49"/>
      <c r="F21" s="31">
        <v>2476.39</v>
      </c>
    </row>
    <row r="22" spans="1:10" ht="35.450000000000003" customHeight="1">
      <c r="A22" s="53" t="s">
        <v>36</v>
      </c>
      <c r="B22" s="54"/>
      <c r="C22" s="54"/>
      <c r="D22" s="54"/>
      <c r="E22" s="54"/>
      <c r="F22" s="48">
        <f>F14/F6*F21+F18/F6*F20+F23/F6*F24</f>
        <v>42.618101343929453</v>
      </c>
    </row>
    <row r="23" spans="1:10" ht="18.75">
      <c r="A23" s="56" t="s">
        <v>59</v>
      </c>
      <c r="B23" s="56"/>
      <c r="C23" s="56"/>
      <c r="D23" s="56"/>
      <c r="E23" s="56"/>
      <c r="F23" s="47">
        <v>57.834000000000003</v>
      </c>
    </row>
    <row r="24" spans="1:10" ht="18.75">
      <c r="A24" s="56" t="s">
        <v>60</v>
      </c>
      <c r="B24" s="56"/>
      <c r="C24" s="56"/>
      <c r="D24" s="56"/>
      <c r="E24" s="56"/>
      <c r="F24" s="47">
        <v>53.72</v>
      </c>
    </row>
  </sheetData>
  <mergeCells count="19">
    <mergeCell ref="A16:E16"/>
    <mergeCell ref="A17:E17"/>
    <mergeCell ref="A18:E18"/>
    <mergeCell ref="A23:E23"/>
    <mergeCell ref="A24:E24"/>
    <mergeCell ref="A19:E19"/>
    <mergeCell ref="A20:E20"/>
    <mergeCell ref="A21:E21"/>
    <mergeCell ref="A22:E22"/>
    <mergeCell ref="A14:E14"/>
    <mergeCell ref="A15:E15"/>
    <mergeCell ref="A1:F1"/>
    <mergeCell ref="A6:E6"/>
    <mergeCell ref="A9:E9"/>
    <mergeCell ref="A8:E8"/>
    <mergeCell ref="A13:E13"/>
    <mergeCell ref="A10:E10"/>
    <mergeCell ref="A11:E11"/>
    <mergeCell ref="A12:E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6" sqref="I6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8" t="s">
        <v>57</v>
      </c>
      <c r="B1" s="58"/>
      <c r="C1" s="58"/>
      <c r="D1" s="58"/>
      <c r="E1" s="58"/>
      <c r="F1" s="58"/>
      <c r="G1" s="58"/>
      <c r="H1" s="58"/>
    </row>
    <row r="2" spans="1:9" ht="16.149999999999999" customHeight="1">
      <c r="B2"/>
    </row>
    <row r="3" spans="1:9" ht="27.75" customHeight="1">
      <c r="A3" s="59" t="s">
        <v>50</v>
      </c>
      <c r="B3" s="59"/>
      <c r="C3" s="59"/>
      <c r="D3" s="59"/>
      <c r="E3" s="36" t="s">
        <v>43</v>
      </c>
      <c r="F3" s="36" t="s">
        <v>44</v>
      </c>
      <c r="G3" s="36" t="s">
        <v>45</v>
      </c>
      <c r="H3" s="45" t="s">
        <v>0</v>
      </c>
      <c r="I3" s="37" t="s">
        <v>46</v>
      </c>
    </row>
    <row r="4" spans="1:9" ht="22.5" customHeight="1">
      <c r="A4" s="60" t="s">
        <v>47</v>
      </c>
      <c r="B4" s="60"/>
      <c r="C4" s="60"/>
      <c r="D4" s="60"/>
      <c r="E4" s="38">
        <v>10992</v>
      </c>
      <c r="F4" s="39">
        <v>891.53</v>
      </c>
      <c r="G4" s="39">
        <v>66.92</v>
      </c>
      <c r="H4" s="40">
        <f>G4*F4</f>
        <v>59661.187599999997</v>
      </c>
      <c r="I4" s="41">
        <f>H4/E4</f>
        <v>5.4276917394468702</v>
      </c>
    </row>
    <row r="5" spans="1:9" ht="22.5" customHeight="1">
      <c r="A5" s="61" t="s">
        <v>48</v>
      </c>
      <c r="B5" s="62"/>
      <c r="C5" s="62"/>
      <c r="D5" s="63"/>
      <c r="E5" s="38">
        <v>10992</v>
      </c>
      <c r="F5" s="39">
        <v>891.53</v>
      </c>
      <c r="G5" s="46">
        <v>9.125</v>
      </c>
      <c r="H5" s="40">
        <f>F5*G5</f>
        <v>8135.2112499999994</v>
      </c>
      <c r="I5" s="41">
        <f>H5/E5</f>
        <v>0.74010291575691411</v>
      </c>
    </row>
    <row r="6" spans="1:9" ht="35.450000000000003" customHeight="1">
      <c r="A6" s="57" t="s">
        <v>49</v>
      </c>
      <c r="B6" s="57"/>
      <c r="C6" s="57"/>
      <c r="D6" s="57"/>
      <c r="E6" s="42"/>
      <c r="F6" s="38"/>
      <c r="G6" s="38"/>
      <c r="H6" s="43">
        <f>SUM(H4:H5)</f>
        <v>67796.398849999998</v>
      </c>
      <c r="I6" s="44">
        <f>SUM(I4:I5)</f>
        <v>6.1677946552037843</v>
      </c>
    </row>
    <row r="7" spans="1:9" ht="78" customHeight="1">
      <c r="B7" s="14"/>
    </row>
    <row r="9" spans="1:9">
      <c r="A9" s="13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9" t="s">
        <v>56</v>
      </c>
    </row>
    <row r="2" spans="1:7">
      <c r="A2" s="64" t="s">
        <v>11</v>
      </c>
      <c r="B2" s="64" t="s">
        <v>12</v>
      </c>
      <c r="C2" s="64" t="s">
        <v>13</v>
      </c>
      <c r="D2" s="64" t="s">
        <v>14</v>
      </c>
      <c r="E2" s="64" t="s">
        <v>15</v>
      </c>
      <c r="F2" s="64"/>
      <c r="G2" s="64"/>
    </row>
    <row r="3" spans="1:7">
      <c r="A3" s="64"/>
      <c r="B3" s="64"/>
      <c r="C3" s="64"/>
      <c r="D3" s="64"/>
      <c r="E3" s="64" t="s">
        <v>16</v>
      </c>
      <c r="F3" s="64"/>
      <c r="G3" s="64" t="s">
        <v>17</v>
      </c>
    </row>
    <row r="4" spans="1:7">
      <c r="A4" s="64"/>
      <c r="B4" s="64"/>
      <c r="C4" s="64"/>
      <c r="D4" s="64"/>
      <c r="E4" s="17" t="s">
        <v>18</v>
      </c>
      <c r="F4" s="17" t="s">
        <v>19</v>
      </c>
      <c r="G4" s="64"/>
    </row>
    <row r="5" spans="1:7">
      <c r="A5" s="16" t="s">
        <v>20</v>
      </c>
      <c r="B5" s="20" t="s">
        <v>21</v>
      </c>
      <c r="C5" s="21" t="s">
        <v>22</v>
      </c>
      <c r="D5" s="20">
        <v>10358.799999999999</v>
      </c>
      <c r="E5" s="22">
        <v>177.1</v>
      </c>
      <c r="F5" s="20"/>
      <c r="G5" s="20"/>
    </row>
    <row r="6" spans="1:7" ht="33.75">
      <c r="A6" s="16" t="s">
        <v>20</v>
      </c>
      <c r="B6" s="20" t="s">
        <v>25</v>
      </c>
      <c r="C6" s="21" t="s">
        <v>22</v>
      </c>
      <c r="D6" s="20"/>
      <c r="E6" s="23">
        <v>31.6</v>
      </c>
      <c r="F6" s="23">
        <v>0.3</v>
      </c>
      <c r="G6" s="35">
        <v>0.61</v>
      </c>
    </row>
    <row r="7" spans="1:7" ht="22.5">
      <c r="A7" s="16" t="s">
        <v>26</v>
      </c>
      <c r="B7" s="20" t="s">
        <v>27</v>
      </c>
      <c r="C7" s="21" t="s">
        <v>28</v>
      </c>
      <c r="D7" s="20"/>
      <c r="E7" s="22">
        <v>620</v>
      </c>
      <c r="F7" s="22">
        <v>6.5</v>
      </c>
      <c r="G7" s="22">
        <v>11.9</v>
      </c>
    </row>
    <row r="8" spans="1:7">
      <c r="A8" s="16" t="s">
        <v>26</v>
      </c>
      <c r="B8" s="20" t="s">
        <v>29</v>
      </c>
      <c r="C8" s="21" t="s">
        <v>28</v>
      </c>
      <c r="D8" s="25" t="s">
        <v>58</v>
      </c>
      <c r="E8" s="22">
        <v>928</v>
      </c>
      <c r="F8" s="22">
        <v>8.6999999999999993</v>
      </c>
      <c r="G8" s="22">
        <v>11.9</v>
      </c>
    </row>
    <row r="9" spans="1:7">
      <c r="A9" s="16" t="s">
        <v>26</v>
      </c>
      <c r="B9" s="20" t="s">
        <v>30</v>
      </c>
      <c r="C9" s="21" t="s">
        <v>28</v>
      </c>
      <c r="D9" s="20"/>
      <c r="E9" s="22">
        <f>E7+E8</f>
        <v>1548</v>
      </c>
      <c r="F9" s="22">
        <f>F7+F8</f>
        <v>15.2</v>
      </c>
      <c r="G9" s="22">
        <v>23.9</v>
      </c>
    </row>
    <row r="10" spans="1:7">
      <c r="A10" s="16" t="s">
        <v>23</v>
      </c>
      <c r="B10" s="20" t="s">
        <v>31</v>
      </c>
      <c r="C10" s="21" t="s">
        <v>24</v>
      </c>
      <c r="D10" s="20"/>
      <c r="E10" s="24">
        <v>37047</v>
      </c>
      <c r="F10" s="17"/>
      <c r="G10" s="28">
        <v>6506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ТКО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2021-11-30T06:25:50Z</cp:lastPrinted>
  <dcterms:created xsi:type="dcterms:W3CDTF">2015-09-15T11:53:49Z</dcterms:created>
  <dcterms:modified xsi:type="dcterms:W3CDTF">2021-12-02T11:45:45Z</dcterms:modified>
</cp:coreProperties>
</file>